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5216" windowHeight="9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<sst xmlns="http://schemas.openxmlformats.org/spreadsheetml/2006/main" count="52" uniqueCount="42">
  <si>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1次側</t>
  </si>
  <si>
    <r>
      <t>水流量G</t>
    </r>
    <r>
      <rPr>
        <vertAlign val="subscript"/>
        <sz val="9"/>
        <rFont val="ＭＳ Ｐゴシック"/>
        <family val="3"/>
      </rPr>
      <t>1</t>
    </r>
  </si>
  <si>
    <r>
      <t>比熱c</t>
    </r>
    <r>
      <rPr>
        <vertAlign val="subscript"/>
        <sz val="9"/>
        <rFont val="ＭＳ Ｐゴシック"/>
        <family val="3"/>
      </rPr>
      <t>1</t>
    </r>
  </si>
  <si>
    <r>
      <t>密度ρ</t>
    </r>
    <r>
      <rPr>
        <vertAlign val="subscript"/>
        <sz val="9"/>
        <rFont val="ＭＳ Ｐゴシック"/>
        <family val="3"/>
      </rPr>
      <t>1</t>
    </r>
  </si>
  <si>
    <r>
      <t>入口水温t</t>
    </r>
    <r>
      <rPr>
        <vertAlign val="subscript"/>
        <sz val="9"/>
        <rFont val="ＭＳ Ｐゴシック"/>
        <family val="3"/>
      </rPr>
      <t>1</t>
    </r>
  </si>
  <si>
    <r>
      <t>出口水温t</t>
    </r>
    <r>
      <rPr>
        <vertAlign val="subscript"/>
        <sz val="9"/>
        <rFont val="ＭＳ Ｐゴシック"/>
        <family val="3"/>
      </rPr>
      <t>2</t>
    </r>
  </si>
  <si>
    <r>
      <t>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/h</t>
    </r>
  </si>
  <si>
    <t>kcal/(kg℃)</t>
  </si>
  <si>
    <r>
      <t>kg/m</t>
    </r>
    <r>
      <rPr>
        <vertAlign val="superscript"/>
        <sz val="9"/>
        <rFont val="ＭＳ Ｐゴシック"/>
        <family val="3"/>
      </rPr>
      <t>3</t>
    </r>
  </si>
  <si>
    <t>℃</t>
  </si>
  <si>
    <t>2次側</t>
  </si>
  <si>
    <r>
      <t>水流量G</t>
    </r>
    <r>
      <rPr>
        <vertAlign val="subscript"/>
        <sz val="9"/>
        <rFont val="ＭＳ Ｐゴシック"/>
        <family val="3"/>
      </rPr>
      <t>2</t>
    </r>
  </si>
  <si>
    <r>
      <t>比熱c</t>
    </r>
    <r>
      <rPr>
        <vertAlign val="subscript"/>
        <sz val="9"/>
        <rFont val="ＭＳ Ｐゴシック"/>
        <family val="3"/>
      </rPr>
      <t>2</t>
    </r>
  </si>
  <si>
    <r>
      <t>密度ρ</t>
    </r>
    <r>
      <rPr>
        <vertAlign val="subscript"/>
        <sz val="9"/>
        <rFont val="ＭＳ Ｐゴシック"/>
        <family val="3"/>
      </rPr>
      <t>2</t>
    </r>
  </si>
  <si>
    <r>
      <t>入口水温T</t>
    </r>
    <r>
      <rPr>
        <vertAlign val="subscript"/>
        <sz val="9"/>
        <rFont val="ＭＳ Ｐゴシック"/>
        <family val="3"/>
      </rPr>
      <t>1</t>
    </r>
  </si>
  <si>
    <r>
      <t>出口水温T</t>
    </r>
    <r>
      <rPr>
        <vertAlign val="subscript"/>
        <sz val="9"/>
        <rFont val="ＭＳ Ｐゴシック"/>
        <family val="3"/>
      </rPr>
      <t>2</t>
    </r>
  </si>
  <si>
    <t>熱交換量</t>
  </si>
  <si>
    <t>kcal/h</t>
  </si>
  <si>
    <t>伝熱係数K</t>
  </si>
  <si>
    <r>
      <t>kcal/(m</t>
    </r>
    <r>
      <rPr>
        <vertAlign val="superscript"/>
        <sz val="8"/>
        <rFont val="ＭＳ Ｐゴシック"/>
        <family val="3"/>
      </rPr>
      <t>2</t>
    </r>
    <r>
      <rPr>
        <sz val="8"/>
        <rFont val="ＭＳ Ｐゴシック"/>
        <family val="3"/>
      </rPr>
      <t>h℃)</t>
    </r>
  </si>
  <si>
    <r>
      <t>対数平均温度差⊿t</t>
    </r>
    <r>
      <rPr>
        <vertAlign val="subscript"/>
        <sz val="9"/>
        <rFont val="ＭＳ Ｐゴシック"/>
        <family val="3"/>
      </rPr>
      <t>m</t>
    </r>
  </si>
  <si>
    <t>℃</t>
  </si>
  <si>
    <t>⊿1</t>
  </si>
  <si>
    <t>⊿2</t>
  </si>
  <si>
    <t>伝熱面積</t>
  </si>
  <si>
    <r>
      <t>m</t>
    </r>
    <r>
      <rPr>
        <vertAlign val="superscript"/>
        <sz val="9"/>
        <rFont val="ＭＳ Ｐゴシック"/>
        <family val="3"/>
      </rPr>
      <t>2</t>
    </r>
  </si>
  <si>
    <t>プレート幅</t>
  </si>
  <si>
    <t>m</t>
  </si>
  <si>
    <t>プレート高</t>
  </si>
  <si>
    <t>m</t>
  </si>
  <si>
    <t>プレート枚数</t>
  </si>
  <si>
    <t>枚</t>
  </si>
  <si>
    <t>プレートの枚数は奇数である。熱交換器両端にそれぞれ1枚ずつの余分のプレートを上記に含まない</t>
  </si>
  <si>
    <t>×</t>
  </si>
  <si>
    <t>この色の部分は計算条件として手で入力する必要がある</t>
  </si>
  <si>
    <r>
      <t>プレート式熱交換器の</t>
    </r>
    <r>
      <rPr>
        <b/>
        <sz val="11"/>
        <color indexed="12"/>
        <rFont val="ＭＳ Ｐゴシック"/>
        <family val="3"/>
      </rPr>
      <t>流路×パス</t>
    </r>
  </si>
  <si>
    <t>1次側と
2次側の
熱バランスが取れている
？
はいorいいえ</t>
  </si>
  <si>
    <t>パス数</t>
  </si>
  <si>
    <t>流路数</t>
  </si>
  <si>
    <t>切上流路数</t>
  </si>
  <si>
    <r>
      <t>プレート</t>
    </r>
    <r>
      <rPr>
        <sz val="12"/>
        <rFont val="ＭＳ Ｐゴシック"/>
        <family val="3"/>
      </rPr>
      <t>式熱交換器の選定</t>
    </r>
  </si>
  <si>
    <t>パス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</si>
</sst>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00_ "/>
    <numFmt numFmtId="179" formatCode="0.0000_ "/>
    <numFmt numFmtId="180" formatCode="0.000_ "/>
    <numFmt numFmtId="181" formatCode="0.0000000_ "/>
    <numFmt numFmtId="182" formatCode="0.00000000_ "/>
    <numFmt numFmtId="183" formatCode="0.000000_ "/>
    <numFmt numFmtId="184" formatCode="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vertAlign val="subscript"/>
      <sz val="9"/>
      <name val="ＭＳ Ｐゴシック"/>
      <family val="3"/>
    </font>
    <font>
      <vertAlign val="superscript"/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vertAlign val="superscript"/>
      <sz val="8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6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n"/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76" fontId="3" fillId="2" borderId="2" xfId="0" applyNumberFormat="1" applyFont="1" applyFill="1" applyBorder="1" applyAlignment="1" applyProtection="1">
      <alignment horizontal="center" vertical="center"/>
      <protection locked="0"/>
    </xf>
    <xf numFmtId="176" fontId="3" fillId="2" borderId="3" xfId="0" applyNumberFormat="1" applyFont="1" applyFill="1" applyBorder="1" applyAlignment="1" applyProtection="1">
      <alignment horizontal="center" vertical="center"/>
      <protection locked="0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38" fontId="3" fillId="2" borderId="4" xfId="16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left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38" fontId="3" fillId="0" borderId="7" xfId="16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left"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176" fontId="3" fillId="0" borderId="4" xfId="0" applyNumberFormat="1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176" fontId="3" fillId="0" borderId="5" xfId="0" applyNumberFormat="1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left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177" fontId="3" fillId="0" borderId="4" xfId="0" applyNumberFormat="1" applyFont="1" applyBorder="1" applyAlignment="1" applyProtection="1">
      <alignment horizontal="center" vertical="center"/>
      <protection hidden="1"/>
    </xf>
    <xf numFmtId="176" fontId="3" fillId="0" borderId="6" xfId="0" applyNumberFormat="1" applyFont="1" applyFill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184" fontId="12" fillId="0" borderId="6" xfId="0" applyNumberFormat="1" applyFont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184" fontId="12" fillId="0" borderId="4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184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184" fontId="12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184" fontId="12" fillId="0" borderId="31" xfId="0" applyNumberFormat="1" applyFont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C5" sqref="C5"/>
    </sheetView>
  </sheetViews>
  <sheetFormatPr defaultColWidth="9.00390625" defaultRowHeight="19.5" customHeight="1"/>
  <cols>
    <col min="1" max="16384" width="8.875" style="12" customWidth="1"/>
  </cols>
  <sheetData>
    <row r="1" spans="1:9" ht="19.5" customHeight="1" thickBot="1">
      <c r="A1" s="9" t="s">
        <v>40</v>
      </c>
      <c r="B1" s="9"/>
      <c r="C1" s="9"/>
      <c r="D1" s="9"/>
      <c r="E1" s="9"/>
      <c r="F1" s="9"/>
      <c r="G1" s="9"/>
      <c r="H1" s="10">
        <f>H8</f>
        <v>2</v>
      </c>
      <c r="I1" s="11" t="s">
        <v>41</v>
      </c>
    </row>
    <row r="2" spans="1:9" ht="19.5" customHeight="1">
      <c r="A2" s="13" t="s">
        <v>0</v>
      </c>
      <c r="B2" s="14" t="s">
        <v>1</v>
      </c>
      <c r="C2" s="1">
        <v>47.57</v>
      </c>
      <c r="D2" s="15" t="s">
        <v>6</v>
      </c>
      <c r="E2" s="13" t="s">
        <v>10</v>
      </c>
      <c r="F2" s="14" t="s">
        <v>11</v>
      </c>
      <c r="G2" s="4">
        <v>47.57</v>
      </c>
      <c r="H2" s="15" t="s">
        <v>6</v>
      </c>
      <c r="I2" s="16" t="s">
        <v>36</v>
      </c>
    </row>
    <row r="3" spans="1:9" ht="19.5" customHeight="1">
      <c r="A3" s="17"/>
      <c r="B3" s="18" t="s">
        <v>2</v>
      </c>
      <c r="C3" s="2">
        <v>1</v>
      </c>
      <c r="D3" s="19" t="s">
        <v>7</v>
      </c>
      <c r="E3" s="17"/>
      <c r="F3" s="18" t="s">
        <v>12</v>
      </c>
      <c r="G3" s="2">
        <v>1</v>
      </c>
      <c r="H3" s="19" t="s">
        <v>7</v>
      </c>
      <c r="I3" s="20"/>
    </row>
    <row r="4" spans="1:9" ht="19.5" customHeight="1">
      <c r="A4" s="17"/>
      <c r="B4" s="18" t="s">
        <v>3</v>
      </c>
      <c r="C4" s="2">
        <v>1000</v>
      </c>
      <c r="D4" s="19" t="s">
        <v>8</v>
      </c>
      <c r="E4" s="17"/>
      <c r="F4" s="18" t="s">
        <v>13</v>
      </c>
      <c r="G4" s="2">
        <v>1000</v>
      </c>
      <c r="H4" s="19" t="s">
        <v>8</v>
      </c>
      <c r="I4" s="20"/>
    </row>
    <row r="5" spans="1:9" ht="19.5" customHeight="1">
      <c r="A5" s="17"/>
      <c r="B5" s="18" t="s">
        <v>4</v>
      </c>
      <c r="C5" s="2">
        <v>9</v>
      </c>
      <c r="D5" s="19" t="s">
        <v>9</v>
      </c>
      <c r="E5" s="17"/>
      <c r="F5" s="18" t="s">
        <v>14</v>
      </c>
      <c r="G5" s="2">
        <v>18</v>
      </c>
      <c r="H5" s="19" t="s">
        <v>9</v>
      </c>
      <c r="I5" s="21"/>
    </row>
    <row r="6" spans="1:10" ht="19.5" customHeight="1">
      <c r="A6" s="17"/>
      <c r="B6" s="22" t="s">
        <v>5</v>
      </c>
      <c r="C6" s="3">
        <v>17</v>
      </c>
      <c r="D6" s="23" t="s">
        <v>9</v>
      </c>
      <c r="E6" s="17"/>
      <c r="F6" s="24" t="s">
        <v>15</v>
      </c>
      <c r="G6" s="3">
        <v>10</v>
      </c>
      <c r="H6" s="23" t="s">
        <v>9</v>
      </c>
      <c r="I6" s="25" t="str">
        <f>IF(C7=G7,"はい","いいえ")</f>
        <v>はい</v>
      </c>
      <c r="J6" s="26"/>
    </row>
    <row r="7" spans="1:9" ht="19.5" customHeight="1" thickBot="1">
      <c r="A7" s="27"/>
      <c r="B7" s="28" t="s">
        <v>16</v>
      </c>
      <c r="C7" s="29">
        <f>C2*C3*C4*(C6-C5)</f>
        <v>380560</v>
      </c>
      <c r="D7" s="30" t="s">
        <v>17</v>
      </c>
      <c r="E7" s="27"/>
      <c r="F7" s="28" t="s">
        <v>16</v>
      </c>
      <c r="G7" s="29">
        <f>G2*G3*G4*(G5-G6)</f>
        <v>380560</v>
      </c>
      <c r="H7" s="30" t="s">
        <v>17</v>
      </c>
      <c r="I7" s="31"/>
    </row>
    <row r="8" spans="1:9" ht="19.5" customHeight="1" thickBot="1">
      <c r="A8" s="32" t="s">
        <v>22</v>
      </c>
      <c r="B8" s="33">
        <f>G5-C6</f>
        <v>1</v>
      </c>
      <c r="C8" s="34" t="s">
        <v>21</v>
      </c>
      <c r="D8" s="35" t="s">
        <v>23</v>
      </c>
      <c r="E8" s="36">
        <f>G6-C5</f>
        <v>1</v>
      </c>
      <c r="F8" s="37" t="s">
        <v>21</v>
      </c>
      <c r="G8" s="32" t="s">
        <v>37</v>
      </c>
      <c r="H8" s="8">
        <v>2</v>
      </c>
      <c r="I8" s="38"/>
    </row>
    <row r="9" spans="1:7" ht="19.5" customHeight="1" thickBot="1">
      <c r="A9" s="32" t="s">
        <v>18</v>
      </c>
      <c r="B9" s="5">
        <v>3838</v>
      </c>
      <c r="C9" s="39" t="s">
        <v>19</v>
      </c>
      <c r="D9" s="40" t="s">
        <v>20</v>
      </c>
      <c r="E9" s="41"/>
      <c r="F9" s="33">
        <f>IF(B8=E8,B8,(B8-E8)/LN(B8/E8))</f>
        <v>1</v>
      </c>
      <c r="G9" s="30" t="s">
        <v>21</v>
      </c>
    </row>
    <row r="10" spans="1:3" ht="19.5" customHeight="1" thickBot="1">
      <c r="A10" s="32" t="s">
        <v>24</v>
      </c>
      <c r="B10" s="42">
        <f>C7/(B9*F9)</f>
        <v>99.15581031787389</v>
      </c>
      <c r="C10" s="34" t="s">
        <v>25</v>
      </c>
    </row>
    <row r="11" spans="1:9" ht="19.5" customHeight="1" thickBot="1">
      <c r="A11" s="32" t="s">
        <v>26</v>
      </c>
      <c r="B11" s="6">
        <v>0.45</v>
      </c>
      <c r="C11" s="34" t="s">
        <v>27</v>
      </c>
      <c r="D11" s="35" t="s">
        <v>28</v>
      </c>
      <c r="E11" s="7">
        <v>1.432</v>
      </c>
      <c r="F11" s="37" t="s">
        <v>29</v>
      </c>
      <c r="I11" s="26"/>
    </row>
    <row r="12" spans="1:9" ht="19.5" customHeight="1" thickBot="1">
      <c r="A12" s="32" t="s">
        <v>38</v>
      </c>
      <c r="B12" s="43">
        <f>(B10/(B11*E11)+1)/(2*H8)</f>
        <v>38.718269055661814</v>
      </c>
      <c r="C12" s="44" t="s">
        <v>39</v>
      </c>
      <c r="D12" s="45">
        <f>ROUNDUP(B12,0)</f>
        <v>39</v>
      </c>
      <c r="E12" s="46"/>
      <c r="F12" s="47"/>
      <c r="I12" s="26"/>
    </row>
    <row r="13" spans="1:9" ht="25.5" customHeight="1" thickBot="1">
      <c r="A13" s="44" t="s">
        <v>30</v>
      </c>
      <c r="B13" s="48">
        <f>2*H8*D12-1</f>
        <v>155</v>
      </c>
      <c r="C13" s="30" t="s">
        <v>31</v>
      </c>
      <c r="D13" s="49"/>
      <c r="E13" s="50"/>
      <c r="F13" s="51"/>
      <c r="G13" s="52"/>
      <c r="H13" s="53"/>
      <c r="I13" s="51"/>
    </row>
    <row r="14" spans="1:9" ht="19.5" customHeight="1" thickBot="1">
      <c r="A14" s="54" t="s">
        <v>32</v>
      </c>
      <c r="B14" s="54"/>
      <c r="C14" s="54"/>
      <c r="D14" s="54"/>
      <c r="E14" s="54"/>
      <c r="F14" s="54"/>
      <c r="G14" s="54"/>
      <c r="H14" s="54"/>
      <c r="I14" s="54"/>
    </row>
    <row r="15" spans="1:6" ht="27" customHeight="1" thickBot="1">
      <c r="A15" s="55" t="s">
        <v>35</v>
      </c>
      <c r="B15" s="56"/>
      <c r="C15" s="57"/>
      <c r="D15" s="58">
        <f>D12</f>
        <v>39</v>
      </c>
      <c r="E15" s="59" t="s">
        <v>33</v>
      </c>
      <c r="F15" s="60">
        <f>H8</f>
        <v>2</v>
      </c>
    </row>
    <row r="17" spans="1:9" ht="19.5" customHeight="1">
      <c r="A17" s="61" t="s">
        <v>34</v>
      </c>
      <c r="B17" s="61"/>
      <c r="C17" s="61"/>
      <c r="D17" s="61"/>
      <c r="E17" s="62"/>
      <c r="F17" s="62"/>
      <c r="G17" s="62"/>
      <c r="H17" s="62"/>
      <c r="I17" s="62"/>
    </row>
  </sheetData>
  <sheetProtection password="DF97" sheet="1" objects="1" scenarios="1"/>
  <mergeCells count="9">
    <mergeCell ref="A1:G1"/>
    <mergeCell ref="I2:I5"/>
    <mergeCell ref="I6:I7"/>
    <mergeCell ref="A15:C15"/>
    <mergeCell ref="A17:D17"/>
    <mergeCell ref="A14:I14"/>
    <mergeCell ref="A2:A7"/>
    <mergeCell ref="E2:E7"/>
    <mergeCell ref="D9:E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cuijun</dc:creator>
  <cp:keywords/>
  <dc:description/>
  <cp:lastModifiedBy>cj</cp:lastModifiedBy>
  <cp:lastPrinted>2003-02-05T08:27:01Z</cp:lastPrinted>
  <dcterms:created xsi:type="dcterms:W3CDTF">2003-01-27T07:17:58Z</dcterms:created>
  <dcterms:modified xsi:type="dcterms:W3CDTF">2004-10-14T02:16:04Z</dcterms:modified>
  <cp:category/>
  <cp:version/>
  <cp:contentType/>
  <cp:contentStatus/>
</cp:coreProperties>
</file>